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416be16fb4c14" /><Relationship Type="http://schemas.openxmlformats.org/package/2006/relationships/metadata/core-properties" Target="/docProps/core.xml" Id="Rd2dd7ecbebef48be" /><Relationship Type="http://schemas.openxmlformats.org/officeDocument/2006/relationships/extended-properties" Target="/docProps/app.xml" Id="R2880740a2fc94621" /><Relationship Type="http://schemas.openxmlformats.org/officeDocument/2006/relationships/custom-properties" Target="/docProps/custom.xml" Id="R79c01f8d0f85436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계산" sheetId="1" r:id="rId1"/>
    <x:sheet name="공휴일" sheetId="2" r:id="R8866bd4444664133"/>
  </x:sheets>
  <x:calcPr fullCalcOnLoad="1"/>
</x:workbook>
</file>

<file path=xl/styles.xml><?xml version="1.0" encoding="utf-8"?>
<x:styleSheet xmlns:x="http://schemas.openxmlformats.org/spreadsheetml/2006/main">
  <x:numFmts count="2">
    <x:numFmt numFmtId="164" formatCode="yyyy-mm-dd"/>
    <x:numFmt numFmtId="165" formatCode="m&quot;월&quot;"/>
  </x:numFmts>
  <x:fonts count="9">
    <x:font>
      <x:sz val="11"/>
      <x:name val="Calibri"/>
    </x:font>
    <x:font>
      <x:b/>
      <x:sz val="18"/>
      <x:name val="Calibri"/>
    </x:font>
    <x:font>
      <x:sz val="10"/>
      <x:name val="Calibri"/>
    </x:font>
    <x:font>
      <x:b/>
      <x:sz val="11"/>
      <x:name val="Calibri"/>
    </x:font>
    <x:font>
      <x:sz val="9"/>
      <x:name val="Calibri"/>
    </x:font>
    <x:font>
      <x:b/>
      <x:sz val="12"/>
      <x:name val="Calibri"/>
    </x:font>
    <x:font>
      <x:b/>
      <x:sz val="14"/>
      <x:color rgb="FFB4703A"/>
      <x:name val="Calibri"/>
    </x:font>
    <x:font>
      <x:b/>
      <x:sz val="13"/>
      <x:name val="Calibri"/>
    </x:font>
    <x:font>
      <x:b/>
      <x:sz val="10"/>
      <x:color rgb="FF996633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  <x:fill>
      <x:patternFill patternType="solid">
        <x:fgColor rgb="FFF5ECE2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20">
    <x:xf numFmtId="0" fontId="0" fillId="0" borderId="0"/>
    <x:xf numFmtId="0" fontId="1" fillId="0" borderId="0" applyFont="1" applyAlignment="1">
      <x:alignment horizontal="center" vertical="center"/>
    </x:xf>
    <x:xf numFmtId="0" fontId="2" fillId="0" borderId="0" applyFont="1" applyAlignment="1">
      <x:alignment horizontal="center"/>
    </x:xf>
    <x:xf numFmtId="0" fontId="3" fillId="2" borderId="1" applyFont="1" applyFill="1" applyBorder="1" applyAlignment="1">
      <x:alignment horizontal="center"/>
    </x:xf>
    <x:xf numFmtId="164" fontId="0" fillId="0" borderId="1" applyNumberFormat="1" applyBorder="1" applyAlignment="1">
      <x:alignment horizontal="center"/>
    </x:xf>
    <x:xf numFmtId="0" fontId="4" fillId="0" borderId="0" applyFont="1"/>
    <x:xf numFmtId="0" fontId="3" fillId="3" borderId="1" applyFont="1" applyFill="1" applyBorder="1" applyAlignment="1">
      <x:alignment horizontal="center"/>
    </x:xf>
    <x:xf numFmtId="0" fontId="3" fillId="0" borderId="1" applyFont="1" applyBorder="1"/>
    <x:xf numFmtId="0" fontId="0" fillId="0" borderId="1" applyBorder="1" applyAlignment="1">
      <x:alignment horizontal="center"/>
    </x:xf>
    <x:xf numFmtId="0" fontId="0" fillId="0" borderId="1" applyBorder="1"/>
    <x:xf numFmtId="0" fontId="5" fillId="4" borderId="1" applyFont="1" applyFill="1" applyBorder="1"/>
    <x:xf numFmtId="0" fontId="6" fillId="4" borderId="1" applyFont="1" applyFill="1" applyBorder="1" applyAlignment="1">
      <x:alignment horizontal="center"/>
    </x:xf>
    <x:xf numFmtId="0" fontId="3" fillId="4" borderId="1" applyFont="1" applyFill="1" applyBorder="1"/>
    <x:xf numFmtId="0" fontId="7" fillId="0" borderId="0" applyFont="1"/>
    <x:xf numFmtId="165" fontId="0" fillId="0" borderId="1" applyNumberFormat="1" applyBorder="1" applyAlignment="1">
      <x:alignment horizontal="center"/>
    </x:xf>
    <x:xf numFmtId="0" fontId="3" fillId="0" borderId="1" applyFont="1" applyBorder="1" applyAlignment="1">
      <x:alignment horizontal="center"/>
    </x:xf>
    <x:xf numFmtId="0" fontId="3" fillId="2" borderId="1" applyFont="1" applyFill="1" applyBorder="1"/>
    <x:xf numFmtId="0" fontId="4" fillId="2" borderId="1" applyFont="1" applyFill="1" applyBorder="1"/>
    <x:xf numFmtId="0" fontId="5" fillId="0" borderId="0" applyFont="1"/>
    <x:xf numFmtId="0" fontId="8" fillId="0" borderId="0" applyFont="1"/>
  </x:cellXfs>
  <x:cellStyles count="1">
    <x:cellStyle name="Normal" xfId="0" builtinId="0"/>
  </x:cellStyles>
  <x:dxfs count="2">
    <x:dxf>
      <x:fill>
        <x:patternFill patternType="solid">
          <x:bgColor rgb="FFF2F0EC"/>
        </x:patternFill>
      </x:fill>
    </x:dxf>
    <x:dxf>
      <x:fill>
        <x:patternFill patternType="solid">
          <x:bgColor rgb="FFEAE7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bb513286e799498e" /><Relationship Type="http://schemas.openxmlformats.org/officeDocument/2006/relationships/worksheet" Target="/xl/worksheets/sheet2.xml" Id="R8866bd4444664133" /><Relationship Type="http://schemas.openxmlformats.org/officeDocument/2006/relationships/styles" Target="/xl/styles.xml" Id="R0da00cdbffdc413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cols>
    <x:col min="1" max="1" width="14" customWidth="1"/>
    <x:col min="2" max="2" width="12" customWidth="1"/>
    <x:col min="3" max="3" width="52" customWidth="1"/>
    <x:col min="4" max="4" width="6" customWidth="1"/>
  </x:cols>
  <x:sheetData>
    <x:row r="1">
      <x:c r="A1" s="1" t="str">
        <x:v>올해 남은 근무일</x:v>
      </x:c>
    </x:row>
    <x:row r="2">
      <x:c r="A2" s="2" t="str">
        <x:v>오늘부터 올해 12월 31일까지, 주말과 공휴일을 뺀 실제 근무일이 며칠 남았는지 알려드립니다.</x:v>
      </x:c>
    </x:row>
    <x:row r="4">
      <x:c r="A4" s="3" t="str">
        <x:v>시작일</x:v>
      </x:c>
      <x:c r="B4" s="4">
        <x:f>TODAY()</x:f>
        <x:v>46258</x:v>
      </x:c>
      <x:c r="C4" s="5" t="str">
        <x:v>파일을 열 때마다 오늘 날짜가 자동으로 들어옵니다.</x:v>
      </x:c>
    </x:row>
    <x:row r="5">
      <x:c r="A5" s="3" t="str">
        <x:v>종료일</x:v>
      </x:c>
      <x:c r="B5" s="4">
        <x:f>DATE(YEAR(B4),12,31)</x:f>
        <x:v>46387</x:v>
      </x:c>
      <x:c r="C5" s="5" t="str">
        <x:v>시작일이 속한 해의 12월 31일입니다. 해가 바뀌면 새해 연말로 저절로 따라갑니다.</x:v>
      </x:c>
    </x:row>
    <x:row r="7">
      <x:c r="A7" s="6" t="str">
        <x:v>구분</x:v>
      </x:c>
      <x:c r="B7" s="6" t="str">
        <x:v>일수</x:v>
      </x:c>
      <x:c r="C7" s="6" t="str">
        <x:v>어떻게 나온 숫자인가요</x:v>
      </x:c>
    </x:row>
    <x:row r="8">
      <x:c r="A8" s="7" t="str">
        <x:v>남은 날짜</x:v>
      </x:c>
      <x:c r="B8" s="8">
        <x:f>B5-B4+1</x:f>
        <x:v>130</x:v>
      </x:c>
      <x:c r="C8" s="9" t="str">
        <x:v>오늘과 12월 31일을 모두 포함해서 센 달력상의 날짜입니다.</x:v>
      </x:c>
    </x:row>
    <x:row r="9">
      <x:c r="A9" s="7" t="str">
        <x:v>토·일요일</x:v>
      </x:c>
      <x:c r="B9" s="8">
        <x:f>(B5-B4+1)-NETWORKDAYS(B4,B5)</x:f>
        <x:v>36</x:v>
      </x:c>
      <x:c r="C9" s="9" t="str">
        <x:v>그 안에 들어 있는 주말입니다.</x:v>
      </x:c>
    </x:row>
    <x:row r="10">
      <x:c r="A10" s="7" t="str">
        <x:v>평일 공휴일</x:v>
      </x:c>
      <x:c r="B10" s="8">
        <x:f>NETWORKDAYS(B4,B5)-NETWORKDAYS(B4,B5,공휴일!$A$2:$A$41)</x:f>
        <x:v>6</x:v>
      </x:c>
      <x:c r="C10" s="9" t="str">
        <x:v>주말과 겹치지 않은 공휴일만 셉니다. 대체공휴일도 들어 있습니다.</x:v>
      </x:c>
    </x:row>
    <x:row r="11">
      <x:c r="A11" s="10" t="str">
        <x:v>남은 근무일</x:v>
      </x:c>
      <x:c r="B11" s="11">
        <x:f>NETWORKDAYS(B4,B5,공휴일!$A$2:$A$41)</x:f>
        <x:v>88</x:v>
      </x:c>
      <x:c r="C11" s="12" t="str">
        <x:v>주말과 공휴일을 모두 뺀, 실제로 출근하는 날입니다.</x:v>
      </x:c>
    </x:row>
    <x:row r="12">
      <x:c r="A12" s="7" t="str">
        <x:v>주로 따지면</x:v>
      </x:c>
      <x:c r="B12" s="8">
        <x:f>ROUND(B11/5,1)</x:f>
        <x:v>17.6</x:v>
      </x:c>
      <x:c r="C12" s="9" t="str">
        <x:v>남은 근무일을 주 5일 기준으로 환산한 값입니다.</x:v>
      </x:c>
    </x:row>
    <x:row r="14">
      <x:c r="A14" s="13" t="str">
        <x:v>달마다 며칠씩 남았나</x:v>
      </x:c>
    </x:row>
    <x:row r="15">
      <x:c r="A15" s="6" t="str">
        <x:v>월</x:v>
      </x:c>
      <x:c r="B15" s="6" t="str">
        <x:v>근무일</x:v>
      </x:c>
      <x:c r="C15" s="6" t="str">
        <x:v>세는 기간</x:v>
      </x:c>
    </x:row>
    <x:row r="16">
      <x:c r="A16" s="14">
        <x:f>DATE(YEAR($B$4),1,1)</x:f>
        <x:v>46023</x:v>
      </x:c>
      <x:c r="B16" s="15">
        <x:f>IF(MAX(DATE(YEAR($B$4),1,1),$B$4)&gt;MIN(EOMONTH(DATE(YEAR($B$4),1,1),0),$B$5),0,NETWORKDAYS(MAX(DATE(YEAR($B$4),1,1),$B$4),MIN(EOMONTH(DATE(YEAR($B$4),1,1),0),$B$5),공휴일!$A$2:$A$41))</x:f>
        <x:v>0</x:v>
      </x:c>
      <x:c r="C16" s="8" t="str">
        <x:f>IF(MAX(DATE(YEAR($B$4),1,1),$B$4)&gt;MIN(EOMONTH(DATE(YEAR($B$4),1,1),0),$B$5),"이미 지났습니다",TEXT(MAX(DATE(YEAR($B$4),1,1),$B$4),"m월 d일")&amp;" ~ "&amp;TEXT(MIN(EOMONTH(DATE(YEAR($B$4),1,1),0),$B$5),"m월 d일"))</x:f>
        <x:v>이미 지났습니다</x:v>
      </x:c>
    </x:row>
    <x:row r="17">
      <x:c r="A17" s="14">
        <x:f>DATE(YEAR($B$4),2,1)</x:f>
        <x:v>46054</x:v>
      </x:c>
      <x:c r="B17" s="15">
        <x:f>IF(MAX(DATE(YEAR($B$4),2,1),$B$4)&gt;MIN(EOMONTH(DATE(YEAR($B$4),2,1),0),$B$5),0,NETWORKDAYS(MAX(DATE(YEAR($B$4),2,1),$B$4),MIN(EOMONTH(DATE(YEAR($B$4),2,1),0),$B$5),공휴일!$A$2:$A$41))</x:f>
        <x:v>0</x:v>
      </x:c>
      <x:c r="C17" s="8" t="str">
        <x:f>IF(MAX(DATE(YEAR($B$4),2,1),$B$4)&gt;MIN(EOMONTH(DATE(YEAR($B$4),2,1),0),$B$5),"이미 지났습니다",TEXT(MAX(DATE(YEAR($B$4),2,1),$B$4),"m월 d일")&amp;" ~ "&amp;TEXT(MIN(EOMONTH(DATE(YEAR($B$4),2,1),0),$B$5),"m월 d일"))</x:f>
        <x:v>이미 지났습니다</x:v>
      </x:c>
    </x:row>
    <x:row r="18">
      <x:c r="A18" s="14">
        <x:f>DATE(YEAR($B$4),3,1)</x:f>
        <x:v>46082</x:v>
      </x:c>
      <x:c r="B18" s="15">
        <x:f>IF(MAX(DATE(YEAR($B$4),3,1),$B$4)&gt;MIN(EOMONTH(DATE(YEAR($B$4),3,1),0),$B$5),0,NETWORKDAYS(MAX(DATE(YEAR($B$4),3,1),$B$4),MIN(EOMONTH(DATE(YEAR($B$4),3,1),0),$B$5),공휴일!$A$2:$A$41))</x:f>
        <x:v>0</x:v>
      </x:c>
      <x:c r="C18" s="8" t="str">
        <x:f>IF(MAX(DATE(YEAR($B$4),3,1),$B$4)&gt;MIN(EOMONTH(DATE(YEAR($B$4),3,1),0),$B$5),"이미 지났습니다",TEXT(MAX(DATE(YEAR($B$4),3,1),$B$4),"m월 d일")&amp;" ~ "&amp;TEXT(MIN(EOMONTH(DATE(YEAR($B$4),3,1),0),$B$5),"m월 d일"))</x:f>
        <x:v>이미 지났습니다</x:v>
      </x:c>
    </x:row>
    <x:row r="19">
      <x:c r="A19" s="14">
        <x:f>DATE(YEAR($B$4),4,1)</x:f>
        <x:v>46113</x:v>
      </x:c>
      <x:c r="B19" s="15">
        <x:f>IF(MAX(DATE(YEAR($B$4),4,1),$B$4)&gt;MIN(EOMONTH(DATE(YEAR($B$4),4,1),0),$B$5),0,NETWORKDAYS(MAX(DATE(YEAR($B$4),4,1),$B$4),MIN(EOMONTH(DATE(YEAR($B$4),4,1),0),$B$5),공휴일!$A$2:$A$41))</x:f>
        <x:v>0</x:v>
      </x:c>
      <x:c r="C19" s="8" t="str">
        <x:f>IF(MAX(DATE(YEAR($B$4),4,1),$B$4)&gt;MIN(EOMONTH(DATE(YEAR($B$4),4,1),0),$B$5),"이미 지났습니다",TEXT(MAX(DATE(YEAR($B$4),4,1),$B$4),"m월 d일")&amp;" ~ "&amp;TEXT(MIN(EOMONTH(DATE(YEAR($B$4),4,1),0),$B$5),"m월 d일"))</x:f>
        <x:v>이미 지났습니다</x:v>
      </x:c>
    </x:row>
    <x:row r="20">
      <x:c r="A20" s="14">
        <x:f>DATE(YEAR($B$4),5,1)</x:f>
        <x:v>46143</x:v>
      </x:c>
      <x:c r="B20" s="15">
        <x:f>IF(MAX(DATE(YEAR($B$4),5,1),$B$4)&gt;MIN(EOMONTH(DATE(YEAR($B$4),5,1),0),$B$5),0,NETWORKDAYS(MAX(DATE(YEAR($B$4),5,1),$B$4),MIN(EOMONTH(DATE(YEAR($B$4),5,1),0),$B$5),공휴일!$A$2:$A$41))</x:f>
        <x:v>0</x:v>
      </x:c>
      <x:c r="C20" s="8" t="str">
        <x:f>IF(MAX(DATE(YEAR($B$4),5,1),$B$4)&gt;MIN(EOMONTH(DATE(YEAR($B$4),5,1),0),$B$5),"이미 지났습니다",TEXT(MAX(DATE(YEAR($B$4),5,1),$B$4),"m월 d일")&amp;" ~ "&amp;TEXT(MIN(EOMONTH(DATE(YEAR($B$4),5,1),0),$B$5),"m월 d일"))</x:f>
        <x:v>이미 지났습니다</x:v>
      </x:c>
    </x:row>
    <x:row r="21">
      <x:c r="A21" s="14">
        <x:f>DATE(YEAR($B$4),6,1)</x:f>
        <x:v>46174</x:v>
      </x:c>
      <x:c r="B21" s="15">
        <x:f>IF(MAX(DATE(YEAR($B$4),6,1),$B$4)&gt;MIN(EOMONTH(DATE(YEAR($B$4),6,1),0),$B$5),0,NETWORKDAYS(MAX(DATE(YEAR($B$4),6,1),$B$4),MIN(EOMONTH(DATE(YEAR($B$4),6,1),0),$B$5),공휴일!$A$2:$A$41))</x:f>
        <x:v>0</x:v>
      </x:c>
      <x:c r="C21" s="8" t="str">
        <x:f>IF(MAX(DATE(YEAR($B$4),6,1),$B$4)&gt;MIN(EOMONTH(DATE(YEAR($B$4),6,1),0),$B$5),"이미 지났습니다",TEXT(MAX(DATE(YEAR($B$4),6,1),$B$4),"m월 d일")&amp;" ~ "&amp;TEXT(MIN(EOMONTH(DATE(YEAR($B$4),6,1),0),$B$5),"m월 d일"))</x:f>
        <x:v>이미 지났습니다</x:v>
      </x:c>
    </x:row>
    <x:row r="22">
      <x:c r="A22" s="14">
        <x:f>DATE(YEAR($B$4),7,1)</x:f>
        <x:v>46204</x:v>
      </x:c>
      <x:c r="B22" s="15">
        <x:f>IF(MAX(DATE(YEAR($B$4),7,1),$B$4)&gt;MIN(EOMONTH(DATE(YEAR($B$4),7,1),0),$B$5),0,NETWORKDAYS(MAX(DATE(YEAR($B$4),7,1),$B$4),MIN(EOMONTH(DATE(YEAR($B$4),7,1),0),$B$5),공휴일!$A$2:$A$41))</x:f>
        <x:v>0</x:v>
      </x:c>
      <x:c r="C22" s="8" t="str">
        <x:f>IF(MAX(DATE(YEAR($B$4),7,1),$B$4)&gt;MIN(EOMONTH(DATE(YEAR($B$4),7,1),0),$B$5),"이미 지났습니다",TEXT(MAX(DATE(YEAR($B$4),7,1),$B$4),"m월 d일")&amp;" ~ "&amp;TEXT(MIN(EOMONTH(DATE(YEAR($B$4),7,1),0),$B$5),"m월 d일"))</x:f>
        <x:v>이미 지났습니다</x:v>
      </x:c>
    </x:row>
    <x:row r="23">
      <x:c r="A23" s="14">
        <x:f>DATE(YEAR($B$4),8,1)</x:f>
        <x:v>46235</x:v>
      </x:c>
      <x:c r="B23" s="15">
        <x:f>IF(MAX(DATE(YEAR($B$4),8,1),$B$4)&gt;MIN(EOMONTH(DATE(YEAR($B$4),8,1),0),$B$5),0,NETWORKDAYS(MAX(DATE(YEAR($B$4),8,1),$B$4),MIN(EOMONTH(DATE(YEAR($B$4),8,1),0),$B$5),공휴일!$A$2:$A$41))</x:f>
        <x:v>6</x:v>
      </x:c>
      <x:c r="C23" s="8" t="str">
        <x:f>IF(MAX(DATE(YEAR($B$4),8,1),$B$4)&gt;MIN(EOMONTH(DATE(YEAR($B$4),8,1),0),$B$5),"이미 지났습니다",TEXT(MAX(DATE(YEAR($B$4),8,1),$B$4),"m월 d일")&amp;" ~ "&amp;TEXT(MIN(EOMONTH(DATE(YEAR($B$4),8,1),0),$B$5),"m월 d일"))</x:f>
        <x:v>8월 24일 ~ 8월 31일</x:v>
      </x:c>
    </x:row>
    <x:row r="24">
      <x:c r="A24" s="14">
        <x:f>DATE(YEAR($B$4),9,1)</x:f>
        <x:v>46266</x:v>
      </x:c>
      <x:c r="B24" s="15">
        <x:f>IF(MAX(DATE(YEAR($B$4),9,1),$B$4)&gt;MIN(EOMONTH(DATE(YEAR($B$4),9,1),0),$B$5),0,NETWORKDAYS(MAX(DATE(YEAR($B$4),9,1),$B$4),MIN(EOMONTH(DATE(YEAR($B$4),9,1),0),$B$5),공휴일!$A$2:$A$41))</x:f>
        <x:v>19</x:v>
      </x:c>
      <x:c r="C24" s="8" t="str">
        <x:f>IF(MAX(DATE(YEAR($B$4),9,1),$B$4)&gt;MIN(EOMONTH(DATE(YEAR($B$4),9,1),0),$B$5),"이미 지났습니다",TEXT(MAX(DATE(YEAR($B$4),9,1),$B$4),"m월 d일")&amp;" ~ "&amp;TEXT(MIN(EOMONTH(DATE(YEAR($B$4),9,1),0),$B$5),"m월 d일"))</x:f>
        <x:v>9월 1일 ~ 9월 30일</x:v>
      </x:c>
    </x:row>
    <x:row r="25">
      <x:c r="A25" s="14">
        <x:f>DATE(YEAR($B$4),10,1)</x:f>
        <x:v>46296</x:v>
      </x:c>
      <x:c r="B25" s="15">
        <x:f>IF(MAX(DATE(YEAR($B$4),10,1),$B$4)&gt;MIN(EOMONTH(DATE(YEAR($B$4),10,1),0),$B$5),0,NETWORKDAYS(MAX(DATE(YEAR($B$4),10,1),$B$4),MIN(EOMONTH(DATE(YEAR($B$4),10,1),0),$B$5),공휴일!$A$2:$A$41))</x:f>
        <x:v>20</x:v>
      </x:c>
      <x:c r="C25" s="8" t="str">
        <x:f>IF(MAX(DATE(YEAR($B$4),10,1),$B$4)&gt;MIN(EOMONTH(DATE(YEAR($B$4),10,1),0),$B$5),"이미 지났습니다",TEXT(MAX(DATE(YEAR($B$4),10,1),$B$4),"m월 d일")&amp;" ~ "&amp;TEXT(MIN(EOMONTH(DATE(YEAR($B$4),10,1),0),$B$5),"m월 d일"))</x:f>
        <x:v>10월 1일 ~ 10월 31일</x:v>
      </x:c>
    </x:row>
    <x:row r="26">
      <x:c r="A26" s="14">
        <x:f>DATE(YEAR($B$4),11,1)</x:f>
        <x:v>46327</x:v>
      </x:c>
      <x:c r="B26" s="15">
        <x:f>IF(MAX(DATE(YEAR($B$4),11,1),$B$4)&gt;MIN(EOMONTH(DATE(YEAR($B$4),11,1),0),$B$5),0,NETWORKDAYS(MAX(DATE(YEAR($B$4),11,1),$B$4),MIN(EOMONTH(DATE(YEAR($B$4),11,1),0),$B$5),공휴일!$A$2:$A$41))</x:f>
        <x:v>21</x:v>
      </x:c>
      <x:c r="C26" s="8" t="str">
        <x:f>IF(MAX(DATE(YEAR($B$4),11,1),$B$4)&gt;MIN(EOMONTH(DATE(YEAR($B$4),11,1),0),$B$5),"이미 지났습니다",TEXT(MAX(DATE(YEAR($B$4),11,1),$B$4),"m월 d일")&amp;" ~ "&amp;TEXT(MIN(EOMONTH(DATE(YEAR($B$4),11,1),0),$B$5),"m월 d일"))</x:f>
        <x:v>11월 1일 ~ 11월 30일</x:v>
      </x:c>
    </x:row>
    <x:row r="27">
      <x:c r="A27" s="14">
        <x:f>DATE(YEAR($B$4),12,1)</x:f>
        <x:v>46357</x:v>
      </x:c>
      <x:c r="B27" s="15">
        <x:f>IF(MAX(DATE(YEAR($B$4),12,1),$B$4)&gt;MIN(EOMONTH(DATE(YEAR($B$4),12,1),0),$B$5),0,NETWORKDAYS(MAX(DATE(YEAR($B$4),12,1),$B$4),MIN(EOMONTH(DATE(YEAR($B$4),12,1),0),$B$5),공휴일!$A$2:$A$41))</x:f>
        <x:v>22</x:v>
      </x:c>
      <x:c r="C27" s="8" t="str">
        <x:f>IF(MAX(DATE(YEAR($B$4),12,1),$B$4)&gt;MIN(EOMONTH(DATE(YEAR($B$4),12,1),0),$B$5),"이미 지났습니다",TEXT(MAX(DATE(YEAR($B$4),12,1),$B$4),"m월 d일")&amp;" ~ "&amp;TEXT(MIN(EOMONTH(DATE(YEAR($B$4),12,1),0),$B$5),"m월 d일"))</x:f>
        <x:v>12월 1일 ~ 12월 31일</x:v>
      </x:c>
    </x:row>
    <x:row r="28">
      <x:c r="A28" s="16" t="str">
        <x:v>합계</x:v>
      </x:c>
      <x:c r="B28" s="3">
        <x:f>SUM(B16:B27)</x:f>
        <x:v>88</x:v>
      </x:c>
      <x:c r="C28" s="17" t="str">
        <x:v>위 남은 근무일과 같은 숫자입니다.</x:v>
      </x:c>
    </x:row>
    <x:row r="30">
      <x:c r="A30" s="18" t="str">
        <x:v>몇 가지 알아두시면 좋은 것</x:v>
      </x:c>
    </x:row>
    <x:row r="31">
      <x:c r="A31" s="5" t="str">
        <x:v>· 다른 날부터 세고 싶으시면 시작일 칸에 원하는 날짜를 적으시면 됩니다. 종료일과 아래 표가 그에 맞춰 함께 바뀝니다.</x:v>
      </x:c>
    </x:row>
    <x:row r="32">
      <x:c r="A32" s="5" t="str">
        <x:v>· 회사 창립기념일이나 하계휴가처럼 우리 회사만 쉬는 날이 있으면 [공휴일] 시트에 적어 주세요. 바로 계산에 들어갑니다.</x:v>
      </x:c>
    </x:row>
    <x:row r="33">
      <x:c r="A33" s="5" t="str">
        <x:v>· 주 5일(토·일 휴무) 기준으로 계산합니다. 토요일에도 근무하는 곳이라면 여기에 토요일 수를 더해서 보셔야 맞습니다.</x:v>
      </x:c>
    </x:row>
    <x:row r="34">
      <x:c r="A34" s="5" t="str">
        <x:v>· [공휴일] 시트에는 2026년과 2027년 공휴일이 들어 있습니다. 그 밖의 해를 계산하시려면 그 해 공휴일을 시트에 추가해 주세요.</x:v>
      </x:c>
    </x:row>
    <x:row r="35">
      <x:c r="A35" s="5" t="str">
        <x:v>· 2027년 공휴일은 대체공휴일 규정에 따라 미리 계산해 둔 값입니다. 관보로 확정되면 한 번 대조해 보시기를 권합니다.</x:v>
      </x:c>
    </x:row>
  </x:sheetData>
  <x:mergeCells count="2">
    <x:mergeCell ref="A1:D1"/>
    <x:mergeCell ref="A2:D2"/>
  </x:mergeCells>
  <x:conditionalFormatting sqref="A16:C27">
    <x:cfRule type="expression" dxfId="1" priority="1">
      <x:formula>=$B16=0</x:formula>
    </x:cfRule>
  </x:conditionalFormatting>
</x:worksheet>
</file>

<file path=xl/worksheets/sheet2.xml><?xml version="1.0" encoding="utf-8"?>
<x:worksheet xmlns:x="http://schemas.openxmlformats.org/spreadsheetml/2006/main">
  <x:cols>
    <x:col min="1" max="1" width="14" customWidth="1"/>
    <x:col min="2" max="2" width="8" customWidth="1"/>
    <x:col min="3" max="3" width="24" customWidth="1"/>
  </x:cols>
  <x:sheetData>
    <x:row r="1">
      <x:c r="A1" s="6" t="str">
        <x:v>날짜</x:v>
      </x:c>
      <x:c r="B1" s="6" t="str">
        <x:v>요일</x:v>
      </x:c>
      <x:c r="C1" s="6" t="str">
        <x:v>공휴일명</x:v>
      </x:c>
      <x:c r="E1" s="19" t="str">
        <x:v>우리 회사만 쉬는 날은 이 표 아래에 이어서 적어 주세요.</x:v>
      </x:c>
    </x:row>
    <x:row r="2">
      <x:c r="A2" s="4">
        <x:v>46023</x:v>
      </x:c>
      <x:c r="B2" s="8" t="str">
        <x:f>CHOOSE(WEEKDAY(A2),"일","월","화","수","목","금","토")</x:f>
        <x:v>목</x:v>
      </x:c>
      <x:c r="C2" s="9" t="str">
        <x:v>신정</x:v>
      </x:c>
      <x:c r="E2" s="5" t="str">
        <x:v>날짜는 A열에 2027-08-15 처럼 적어 주시면 됩니다. 적는 즉시 계산에 반영됩니다.</x:v>
      </x:c>
    </x:row>
    <x:row r="3">
      <x:c r="A3" s="4">
        <x:v>46069</x:v>
      </x:c>
      <x:c r="B3" s="8" t="str">
        <x:f>CHOOSE(WEEKDAY(A3),"일","월","화","수","목","금","토")</x:f>
        <x:v>월</x:v>
      </x:c>
      <x:c r="C3" s="9" t="str">
        <x:v>설날 연휴</x:v>
      </x:c>
    </x:row>
    <x:row r="4">
      <x:c r="A4" s="4">
        <x:v>46070</x:v>
      </x:c>
      <x:c r="B4" s="8" t="str">
        <x:f>CHOOSE(WEEKDAY(A4),"일","월","화","수","목","금","토")</x:f>
        <x:v>화</x:v>
      </x:c>
      <x:c r="C4" s="9" t="str">
        <x:v>설날</x:v>
      </x:c>
    </x:row>
    <x:row r="5">
      <x:c r="A5" s="4">
        <x:v>46071</x:v>
      </x:c>
      <x:c r="B5" s="8" t="str">
        <x:f>CHOOSE(WEEKDAY(A5),"일","월","화","수","목","금","토")</x:f>
        <x:v>수</x:v>
      </x:c>
      <x:c r="C5" s="9" t="str">
        <x:v>설날 연휴</x:v>
      </x:c>
    </x:row>
    <x:row r="6">
      <x:c r="A6" s="4">
        <x:v>46082</x:v>
      </x:c>
      <x:c r="B6" s="8" t="str">
        <x:f>CHOOSE(WEEKDAY(A6),"일","월","화","수","목","금","토")</x:f>
        <x:v>일</x:v>
      </x:c>
      <x:c r="C6" s="9" t="str">
        <x:v>삼일절</x:v>
      </x:c>
    </x:row>
    <x:row r="7">
      <x:c r="A7" s="4">
        <x:v>46083</x:v>
      </x:c>
      <x:c r="B7" s="8" t="str">
        <x:f>CHOOSE(WEEKDAY(A7),"일","월","화","수","목","금","토")</x:f>
        <x:v>월</x:v>
      </x:c>
      <x:c r="C7" s="9" t="str">
        <x:v>대체공휴일(삼일절)</x:v>
      </x:c>
    </x:row>
    <x:row r="8">
      <x:c r="A8" s="4">
        <x:v>46147</x:v>
      </x:c>
      <x:c r="B8" s="8" t="str">
        <x:f>CHOOSE(WEEKDAY(A8),"일","월","화","수","목","금","토")</x:f>
        <x:v>화</x:v>
      </x:c>
      <x:c r="C8" s="9" t="str">
        <x:v>어린이날</x:v>
      </x:c>
    </x:row>
    <x:row r="9">
      <x:c r="A9" s="4">
        <x:v>46166</x:v>
      </x:c>
      <x:c r="B9" s="8" t="str">
        <x:f>CHOOSE(WEEKDAY(A9),"일","월","화","수","목","금","토")</x:f>
        <x:v>일</x:v>
      </x:c>
      <x:c r="C9" s="9" t="str">
        <x:v>부처님오신날</x:v>
      </x:c>
    </x:row>
    <x:row r="10">
      <x:c r="A10" s="4">
        <x:v>46167</x:v>
      </x:c>
      <x:c r="B10" s="8" t="str">
        <x:f>CHOOSE(WEEKDAY(A10),"일","월","화","수","목","금","토")</x:f>
        <x:v>월</x:v>
      </x:c>
      <x:c r="C10" s="9" t="str">
        <x:v>대체공휴일(부처님오신날)</x:v>
      </x:c>
    </x:row>
    <x:row r="11">
      <x:c r="A11" s="4">
        <x:v>46179</x:v>
      </x:c>
      <x:c r="B11" s="8" t="str">
        <x:f>CHOOSE(WEEKDAY(A11),"일","월","화","수","목","금","토")</x:f>
        <x:v>토</x:v>
      </x:c>
      <x:c r="C11" s="9" t="str">
        <x:v>현충일</x:v>
      </x:c>
    </x:row>
    <x:row r="12">
      <x:c r="A12" s="4">
        <x:v>46249</x:v>
      </x:c>
      <x:c r="B12" s="8" t="str">
        <x:f>CHOOSE(WEEKDAY(A12),"일","월","화","수","목","금","토")</x:f>
        <x:v>토</x:v>
      </x:c>
      <x:c r="C12" s="9" t="str">
        <x:v>광복절</x:v>
      </x:c>
    </x:row>
    <x:row r="13">
      <x:c r="A13" s="4">
        <x:v>46289</x:v>
      </x:c>
      <x:c r="B13" s="8" t="str">
        <x:f>CHOOSE(WEEKDAY(A13),"일","월","화","수","목","금","토")</x:f>
        <x:v>목</x:v>
      </x:c>
      <x:c r="C13" s="9" t="str">
        <x:v>추석 연휴</x:v>
      </x:c>
    </x:row>
    <x:row r="14">
      <x:c r="A14" s="4">
        <x:v>46290</x:v>
      </x:c>
      <x:c r="B14" s="8" t="str">
        <x:f>CHOOSE(WEEKDAY(A14),"일","월","화","수","목","금","토")</x:f>
        <x:v>금</x:v>
      </x:c>
      <x:c r="C14" s="9" t="str">
        <x:v>추석</x:v>
      </x:c>
    </x:row>
    <x:row r="15">
      <x:c r="A15" s="4">
        <x:v>46291</x:v>
      </x:c>
      <x:c r="B15" s="8" t="str">
        <x:f>CHOOSE(WEEKDAY(A15),"일","월","화","수","목","금","토")</x:f>
        <x:v>토</x:v>
      </x:c>
      <x:c r="C15" s="9" t="str">
        <x:v>추석 연휴</x:v>
      </x:c>
    </x:row>
    <x:row r="16">
      <x:c r="A16" s="4">
        <x:v>46293</x:v>
      </x:c>
      <x:c r="B16" s="8" t="str">
        <x:f>CHOOSE(WEEKDAY(A16),"일","월","화","수","목","금","토")</x:f>
        <x:v>월</x:v>
      </x:c>
      <x:c r="C16" s="9" t="str">
        <x:v>대체공휴일(추석)</x:v>
      </x:c>
    </x:row>
    <x:row r="17">
      <x:c r="A17" s="4">
        <x:v>46298</x:v>
      </x:c>
      <x:c r="B17" s="8" t="str">
        <x:f>CHOOSE(WEEKDAY(A17),"일","월","화","수","목","금","토")</x:f>
        <x:v>토</x:v>
      </x:c>
      <x:c r="C17" s="9" t="str">
        <x:v>개천절</x:v>
      </x:c>
    </x:row>
    <x:row r="18">
      <x:c r="A18" s="4">
        <x:v>46300</x:v>
      </x:c>
      <x:c r="B18" s="8" t="str">
        <x:f>CHOOSE(WEEKDAY(A18),"일","월","화","수","목","금","토")</x:f>
        <x:v>월</x:v>
      </x:c>
      <x:c r="C18" s="9" t="str">
        <x:v>대체공휴일(개천절)</x:v>
      </x:c>
    </x:row>
    <x:row r="19">
      <x:c r="A19" s="4">
        <x:v>46304</x:v>
      </x:c>
      <x:c r="B19" s="8" t="str">
        <x:f>CHOOSE(WEEKDAY(A19),"일","월","화","수","목","금","토")</x:f>
        <x:v>금</x:v>
      </x:c>
      <x:c r="C19" s="9" t="str">
        <x:v>한글날</x:v>
      </x:c>
    </x:row>
    <x:row r="20">
      <x:c r="A20" s="4">
        <x:v>46381</x:v>
      </x:c>
      <x:c r="B20" s="8" t="str">
        <x:f>CHOOSE(WEEKDAY(A20),"일","월","화","수","목","금","토")</x:f>
        <x:v>금</x:v>
      </x:c>
      <x:c r="C20" s="9" t="str">
        <x:v>성탄절</x:v>
      </x:c>
    </x:row>
    <x:row r="21">
      <x:c r="A21" s="4">
        <x:v>46388</x:v>
      </x:c>
      <x:c r="B21" s="8" t="str">
        <x:f>CHOOSE(WEEKDAY(A21),"일","월","화","수","목","금","토")</x:f>
        <x:v>금</x:v>
      </x:c>
      <x:c r="C21" s="9" t="str">
        <x:v>신정</x:v>
      </x:c>
    </x:row>
    <x:row r="22">
      <x:c r="A22" s="4">
        <x:v>46423</x:v>
      </x:c>
      <x:c r="B22" s="8" t="str">
        <x:f>CHOOSE(WEEKDAY(A22),"일","월","화","수","목","금","토")</x:f>
        <x:v>금</x:v>
      </x:c>
      <x:c r="C22" s="9" t="str">
        <x:v>설날 연휴</x:v>
      </x:c>
    </x:row>
    <x:row r="23">
      <x:c r="A23" s="4">
        <x:v>46424</x:v>
      </x:c>
      <x:c r="B23" s="8" t="str">
        <x:f>CHOOSE(WEEKDAY(A23),"일","월","화","수","목","금","토")</x:f>
        <x:v>토</x:v>
      </x:c>
      <x:c r="C23" s="9" t="str">
        <x:v>설날</x:v>
      </x:c>
    </x:row>
    <x:row r="24">
      <x:c r="A24" s="4">
        <x:v>46425</x:v>
      </x:c>
      <x:c r="B24" s="8" t="str">
        <x:f>CHOOSE(WEEKDAY(A24),"일","월","화","수","목","금","토")</x:f>
        <x:v>일</x:v>
      </x:c>
      <x:c r="C24" s="9" t="str">
        <x:v>설날 연휴</x:v>
      </x:c>
    </x:row>
    <x:row r="25">
      <x:c r="A25" s="4">
        <x:v>46426</x:v>
      </x:c>
      <x:c r="B25" s="8" t="str">
        <x:f>CHOOSE(WEEKDAY(A25),"일","월","화","수","목","금","토")</x:f>
        <x:v>월</x:v>
      </x:c>
      <x:c r="C25" s="9" t="str">
        <x:v>대체공휴일(설날)</x:v>
      </x:c>
    </x:row>
    <x:row r="26">
      <x:c r="A26" s="4">
        <x:v>46427</x:v>
      </x:c>
      <x:c r="B26" s="8" t="str">
        <x:f>CHOOSE(WEEKDAY(A26),"일","월","화","수","목","금","토")</x:f>
        <x:v>화</x:v>
      </x:c>
      <x:c r="C26" s="9" t="str">
        <x:v>대체공휴일(설날)</x:v>
      </x:c>
    </x:row>
    <x:row r="27">
      <x:c r="A27" s="4">
        <x:v>46447</x:v>
      </x:c>
      <x:c r="B27" s="8" t="str">
        <x:f>CHOOSE(WEEKDAY(A27),"일","월","화","수","목","금","토")</x:f>
        <x:v>월</x:v>
      </x:c>
      <x:c r="C27" s="9" t="str">
        <x:v>삼일절</x:v>
      </x:c>
    </x:row>
    <x:row r="28">
      <x:c r="A28" s="4">
        <x:v>46512</x:v>
      </x:c>
      <x:c r="B28" s="8" t="str">
        <x:f>CHOOSE(WEEKDAY(A28),"일","월","화","수","목","금","토")</x:f>
        <x:v>수</x:v>
      </x:c>
      <x:c r="C28" s="9" t="str">
        <x:v>어린이날</x:v>
      </x:c>
    </x:row>
    <x:row r="29">
      <x:c r="A29" s="4">
        <x:v>46520</x:v>
      </x:c>
      <x:c r="B29" s="8" t="str">
        <x:f>CHOOSE(WEEKDAY(A29),"일","월","화","수","목","금","토")</x:f>
        <x:v>목</x:v>
      </x:c>
      <x:c r="C29" s="9" t="str">
        <x:v>부처님오신날</x:v>
      </x:c>
    </x:row>
    <x:row r="30">
      <x:c r="A30" s="4">
        <x:v>46544</x:v>
      </x:c>
      <x:c r="B30" s="8" t="str">
        <x:f>CHOOSE(WEEKDAY(A30),"일","월","화","수","목","금","토")</x:f>
        <x:v>일</x:v>
      </x:c>
      <x:c r="C30" s="9" t="str">
        <x:v>현충일</x:v>
      </x:c>
    </x:row>
    <x:row r="31">
      <x:c r="A31" s="4">
        <x:v>46614</x:v>
      </x:c>
      <x:c r="B31" s="8" t="str">
        <x:f>CHOOSE(WEEKDAY(A31),"일","월","화","수","목","금","토")</x:f>
        <x:v>일</x:v>
      </x:c>
      <x:c r="C31" s="9" t="str">
        <x:v>광복절</x:v>
      </x:c>
    </x:row>
    <x:row r="32">
      <x:c r="A32" s="4">
        <x:v>46615</x:v>
      </x:c>
      <x:c r="B32" s="8" t="str">
        <x:f>CHOOSE(WEEKDAY(A32),"일","월","화","수","목","금","토")</x:f>
        <x:v>월</x:v>
      </x:c>
      <x:c r="C32" s="9" t="str">
        <x:v>대체공휴일(광복절)</x:v>
      </x:c>
    </x:row>
    <x:row r="33">
      <x:c r="A33" s="4">
        <x:v>46644</x:v>
      </x:c>
      <x:c r="B33" s="8" t="str">
        <x:f>CHOOSE(WEEKDAY(A33),"일","월","화","수","목","금","토")</x:f>
        <x:v>화</x:v>
      </x:c>
      <x:c r="C33" s="9" t="str">
        <x:v>추석 연휴</x:v>
      </x:c>
    </x:row>
    <x:row r="34">
      <x:c r="A34" s="4">
        <x:v>46645</x:v>
      </x:c>
      <x:c r="B34" s="8" t="str">
        <x:f>CHOOSE(WEEKDAY(A34),"일","월","화","수","목","금","토")</x:f>
        <x:v>수</x:v>
      </x:c>
      <x:c r="C34" s="9" t="str">
        <x:v>추석</x:v>
      </x:c>
    </x:row>
    <x:row r="35">
      <x:c r="A35" s="4">
        <x:v>46646</x:v>
      </x:c>
      <x:c r="B35" s="8" t="str">
        <x:f>CHOOSE(WEEKDAY(A35),"일","월","화","수","목","금","토")</x:f>
        <x:v>목</x:v>
      </x:c>
      <x:c r="C35" s="9" t="str">
        <x:v>추석 연휴</x:v>
      </x:c>
    </x:row>
    <x:row r="36">
      <x:c r="A36" s="4">
        <x:v>46663</x:v>
      </x:c>
      <x:c r="B36" s="8" t="str">
        <x:f>CHOOSE(WEEKDAY(A36),"일","월","화","수","목","금","토")</x:f>
        <x:v>일</x:v>
      </x:c>
      <x:c r="C36" s="9" t="str">
        <x:v>개천절</x:v>
      </x:c>
    </x:row>
    <x:row r="37">
      <x:c r="A37" s="4">
        <x:v>46664</x:v>
      </x:c>
      <x:c r="B37" s="8" t="str">
        <x:f>CHOOSE(WEEKDAY(A37),"일","월","화","수","목","금","토")</x:f>
        <x:v>월</x:v>
      </x:c>
      <x:c r="C37" s="9" t="str">
        <x:v>대체공휴일(개천절)</x:v>
      </x:c>
    </x:row>
    <x:row r="38">
      <x:c r="A38" s="4">
        <x:v>46669</x:v>
      </x:c>
      <x:c r="B38" s="8" t="str">
        <x:f>CHOOSE(WEEKDAY(A38),"일","월","화","수","목","금","토")</x:f>
        <x:v>토</x:v>
      </x:c>
      <x:c r="C38" s="9" t="str">
        <x:v>한글날</x:v>
      </x:c>
    </x:row>
    <x:row r="39">
      <x:c r="A39" s="4">
        <x:v>46671</x:v>
      </x:c>
      <x:c r="B39" s="8" t="str">
        <x:f>CHOOSE(WEEKDAY(A39),"일","월","화","수","목","금","토")</x:f>
        <x:v>월</x:v>
      </x:c>
      <x:c r="C39" s="9" t="str">
        <x:v>대체공휴일(한글날)</x:v>
      </x:c>
    </x:row>
    <x:row r="40">
      <x:c r="A40" s="4">
        <x:v>46746</x:v>
      </x:c>
      <x:c r="B40" s="8" t="str">
        <x:f>CHOOSE(WEEKDAY(A40),"일","월","화","수","목","금","토")</x:f>
        <x:v>토</x:v>
      </x:c>
      <x:c r="C40" s="9" t="str">
        <x:v>성탄절</x:v>
      </x:c>
    </x:row>
    <x:row r="41">
      <x:c r="A41" s="4">
        <x:v>46748</x:v>
      </x:c>
      <x:c r="B41" s="8" t="str">
        <x:f>CHOOSE(WEEKDAY(A41),"일","월","화","수","목","금","토")</x:f>
        <x:v>월</x:v>
      </x:c>
      <x:c r="C41" s="9" t="str">
        <x:v>대체공휴일(성탄절)</x:v>
      </x:c>
    </x:row>
    <x:row r="42">
      <x:c r="A42" s="4" t="str">
        <x:v/>
      </x:c>
      <x:c r="B42" s="8" t="str">
        <x:f>IF(A42="","",CHOOSE(WEEKDAY(A42),"일","월","화","수","목","금","토"))</x:f>
        <x:v/>
      </x:c>
      <x:c r="C42" s="9" t="str">
        <x:v/>
      </x:c>
    </x:row>
    <x:row r="43">
      <x:c r="A43" s="4" t="str">
        <x:v/>
      </x:c>
      <x:c r="B43" s="8" t="str">
        <x:f>IF(A43="","",CHOOSE(WEEKDAY(A43),"일","월","화","수","목","금","토"))</x:f>
        <x:v/>
      </x:c>
      <x:c r="C43" s="9" t="str">
        <x:v/>
      </x:c>
    </x:row>
    <x:row r="44">
      <x:c r="A44" s="4" t="str">
        <x:v/>
      </x:c>
      <x:c r="B44" s="8" t="str">
        <x:f>IF(A44="","",CHOOSE(WEEKDAY(A44),"일","월","화","수","목","금","토"))</x:f>
        <x:v/>
      </x:c>
      <x:c r="C44" s="9" t="str">
        <x:v/>
      </x:c>
    </x:row>
    <x:row r="45">
      <x:c r="A45" s="4" t="str">
        <x:v/>
      </x:c>
      <x:c r="B45" s="8" t="str">
        <x:f>IF(A45="","",CHOOSE(WEEKDAY(A45),"일","월","화","수","목","금","토"))</x:f>
        <x:v/>
      </x:c>
      <x:c r="C45" s="9" t="str">
        <x:v/>
      </x:c>
    </x:row>
    <x:row r="46">
      <x:c r="A46" s="4" t="str">
        <x:v/>
      </x:c>
      <x:c r="B46" s="8" t="str">
        <x:f>IF(A46="","",CHOOSE(WEEKDAY(A46),"일","월","화","수","목","금","토"))</x:f>
        <x:v/>
      </x:c>
      <x:c r="C46" s="9" t="str">
        <x:v/>
      </x:c>
    </x:row>
    <x:row r="47">
      <x:c r="A47" s="4" t="str">
        <x:v/>
      </x:c>
      <x:c r="B47" s="8" t="str">
        <x:f>IF(A47="","",CHOOSE(WEEKDAY(A47),"일","월","화","수","목","금","토"))</x:f>
        <x:v/>
      </x:c>
      <x:c r="C47" s="9" t="str">
        <x:v/>
      </x:c>
    </x:row>
    <x:row r="48">
      <x:c r="A48" s="4" t="str">
        <x:v/>
      </x:c>
      <x:c r="B48" s="8" t="str">
        <x:f>IF(A48="","",CHOOSE(WEEKDAY(A48),"일","월","화","수","목","금","토"))</x:f>
        <x:v/>
      </x:c>
      <x:c r="C48" s="9" t="str">
        <x:v/>
      </x:c>
    </x:row>
    <x:row r="49">
      <x:c r="A49" s="4" t="str">
        <x:v/>
      </x:c>
      <x:c r="B49" s="8" t="str">
        <x:f>IF(A49="","",CHOOSE(WEEKDAY(A49),"일","월","화","수","목","금","토"))</x:f>
        <x:v/>
      </x:c>
      <x:c r="C49" s="9" t="str">
        <x:v/>
      </x:c>
    </x:row>
    <x:row r="50">
      <x:c r="A50" s="4" t="str">
        <x:v/>
      </x:c>
      <x:c r="B50" s="8" t="str">
        <x:f>IF(A50="","",CHOOSE(WEEKDAY(A50),"일","월","화","수","목","금","토"))</x:f>
        <x:v/>
      </x:c>
      <x:c r="C50" s="9" t="str">
        <x:v/>
      </x:c>
    </x:row>
    <x:row r="51">
      <x:c r="A51" s="4" t="str">
        <x:v/>
      </x:c>
      <x:c r="B51" s="8" t="str">
        <x:f>IF(A51="","",CHOOSE(WEEKDAY(A51),"일","월","화","수","목","금","토"))</x:f>
        <x:v/>
      </x:c>
      <x:c r="C51" s="9" t="str">
        <x:v/>
      </x:c>
    </x:row>
    <x:row r="52">
      <x:c r="A52" s="4" t="str">
        <x:v/>
      </x:c>
      <x:c r="B52" s="8" t="str">
        <x:f>IF(A52="","",CHOOSE(WEEKDAY(A52),"일","월","화","수","목","금","토"))</x:f>
        <x:v/>
      </x:c>
      <x:c r="C52" s="9" t="str">
        <x:v/>
      </x:c>
    </x:row>
    <x:row r="53">
      <x:c r="A53" s="4" t="str">
        <x:v/>
      </x:c>
      <x:c r="B53" s="8" t="str">
        <x:f>IF(A53="","",CHOOSE(WEEKDAY(A53),"일","월","화","수","목","금","토"))</x:f>
        <x:v/>
      </x:c>
      <x:c r="C53" s="9" t="str">
        <x:v/>
      </x:c>
    </x:row>
    <x:row r="54">
      <x:c r="A54" s="4" t="str">
        <x:v/>
      </x:c>
      <x:c r="B54" s="8" t="str">
        <x:f>IF(A54="","",CHOOSE(WEEKDAY(A54),"일","월","화","수","목","금","토"))</x:f>
        <x:v/>
      </x:c>
      <x:c r="C54" s="9" t="str">
        <x:v/>
      </x:c>
    </x:row>
    <x:row r="55">
      <x:c r="A55" s="4" t="str">
        <x:v/>
      </x:c>
      <x:c r="B55" s="8" t="str">
        <x:f>IF(A55="","",CHOOSE(WEEKDAY(A55),"일","월","화","수","목","금","토"))</x:f>
        <x:v/>
      </x:c>
      <x:c r="C55" s="9" t="str">
        <x:v/>
      </x:c>
    </x:row>
    <x:row r="56">
      <x:c r="A56" s="4" t="str">
        <x:v/>
      </x:c>
      <x:c r="B56" s="8" t="str">
        <x:f>IF(A56="","",CHOOSE(WEEKDAY(A56),"일","월","화","수","목","금","토"))</x:f>
        <x:v/>
      </x:c>
      <x:c r="C56" s="9" t="str">
        <x:v/>
      </x:c>
    </x:row>
    <x:row r="57">
      <x:c r="A57" s="4" t="str">
        <x:v/>
      </x:c>
      <x:c r="B57" s="8" t="str">
        <x:f>IF(A57="","",CHOOSE(WEEKDAY(A57),"일","월","화","수","목","금","토"))</x:f>
        <x:v/>
      </x:c>
      <x:c r="C57" s="9" t="str">
        <x:v/>
      </x:c>
    </x:row>
    <x:row r="58">
      <x:c r="A58" s="4" t="str">
        <x:v/>
      </x:c>
      <x:c r="B58" s="8" t="str">
        <x:f>IF(A58="","",CHOOSE(WEEKDAY(A58),"일","월","화","수","목","금","토"))</x:f>
        <x:v/>
      </x:c>
      <x:c r="C58" s="9" t="str">
        <x:v/>
      </x:c>
    </x:row>
    <x:row r="59">
      <x:c r="A59" s="4" t="str">
        <x:v/>
      </x:c>
      <x:c r="B59" s="8" t="str">
        <x:f>IF(A59="","",CHOOSE(WEEKDAY(A59),"일","월","화","수","목","금","토"))</x:f>
        <x:v/>
      </x:c>
      <x:c r="C59" s="9" t="str">
        <x:v/>
      </x:c>
    </x:row>
    <x:row r="60">
      <x:c r="A60" s="4" t="str">
        <x:v/>
      </x:c>
      <x:c r="B60" s="8" t="str">
        <x:f>IF(A60="","",CHOOSE(WEEKDAY(A60),"일","월","화","수","목","금","토"))</x:f>
        <x:v/>
      </x:c>
      <x:c r="C60" s="9" t="str">
        <x:v/>
      </x:c>
    </x:row>
    <x:row r="61">
      <x:c r="A61" s="4" t="str">
        <x:v/>
      </x:c>
      <x:c r="B61" s="8" t="str">
        <x:f>IF(A61="","",CHOOSE(WEEKDAY(A61),"일","월","화","수","목","금","토"))</x:f>
        <x:v/>
      </x:c>
      <x:c r="C61" s="9" t="str">
        <x:v/>
      </x:c>
    </x:row>
  </x:sheetData>
</x:worksheet>
</file>

<file path=docProps/app.xml><?xml version="1.0" encoding="utf-8"?>
<ap:Properties xmlns:ap="http://schemas.openxmlformats.org/officeDocument/2006/extended-properties">
  <ap:Application>OfficeCLI/1.0.144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2026-08-24T10:40:59Z</dcterms:created>
  <cp:lastModifiedBy>OfficeCLI</cp:lastModifiedBy>
  <dcterms:modified xsi:type="dcterms:W3CDTF">2026-08-24T10:40:59Z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1.0.144</vt:lpwstr>
  </op:property>
  <op:property fmtid="{D5CDD505-2E9C-101B-9397-08002B2CF9AE}" pid="3" name="OfficeCLI.LastModified">
    <vt:lpwstr xmlns:vt="http://schemas.openxmlformats.org/officeDocument/2006/docPropsVTypes">2026-08-24T10:48:19Z</vt:lpwstr>
  </op:property>
</op:Properties>
</file>